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Przeliczenie" sheetId="1" r:id="rId1"/>
    <sheet name="Sheet2" sheetId="2" r:id="rId2"/>
    <sheet name="Sheet3" sheetId="3" r:id="rId3"/>
  </sheets>
  <definedNames>
    <definedName name="_xlnm.Print_Area" localSheetId="0">'Przeliczenie'!$A$1:$AB$43</definedName>
  </definedNames>
  <calcPr fullCalcOnLoad="1"/>
</workbook>
</file>

<file path=xl/comments1.xml><?xml version="1.0" encoding="utf-8"?>
<comments xmlns="http://schemas.openxmlformats.org/spreadsheetml/2006/main">
  <authors>
    <author>Kamen</author>
    <author>AAA</author>
  </authors>
  <commentList>
    <comment ref="H15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16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17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Лукойл 2 юли 2003</t>
        </r>
      </text>
    </comment>
    <comment ref="H19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20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22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23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24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26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27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28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в-к Труд 23-17 юни 2003</t>
        </r>
      </text>
    </comment>
    <comment ref="H30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Пернишки - в-к Труд 23-17 юни 2003</t>
        </r>
      </text>
    </comment>
    <comment ref="H31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Пернишки - в-к Труд 23-17 юни 2003</t>
        </r>
      </text>
    </comment>
    <comment ref="C33" authorId="1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Това не е kJ/kg, а kJ/th.m3</t>
        </r>
      </text>
    </comment>
    <comment ref="D33" authorId="1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Това не е kWh/kg, а kWh/th.m3</t>
        </r>
      </text>
    </comment>
    <comment ref="H33" authorId="1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Това не е лв/тон, а лв/th.m3</t>
        </r>
      </text>
    </comment>
    <comment ref="C34" authorId="1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Това не е kJ/kg, а kJ/th.m3</t>
        </r>
      </text>
    </comment>
    <comment ref="D34" authorId="1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Това не е kWh/kg, а kWh/th.m3</t>
        </r>
      </text>
    </comment>
    <comment ref="H34" authorId="1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Това не е лв/тон, а лв/th.m3</t>
        </r>
      </text>
    </comment>
    <comment ref="H36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Лукойл 2 юли 2003</t>
        </r>
      </text>
    </comment>
    <comment ref="H37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Лукойл 2 юли 2003</t>
        </r>
      </text>
    </comment>
    <comment ref="H38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Лукойл 2 юли 2003</t>
        </r>
      </text>
    </comment>
    <comment ref="H39" authorId="0">
      <text>
        <r>
          <rPr>
            <b/>
            <sz val="8"/>
            <rFont val="Tahoma"/>
            <family val="0"/>
          </rPr>
          <t>Kamen:</t>
        </r>
        <r>
          <rPr>
            <sz val="8"/>
            <rFont val="Tahoma"/>
            <family val="0"/>
          </rPr>
          <t xml:space="preserve">
Лукойл 2 юли 2003</t>
        </r>
      </text>
    </comment>
  </commentList>
</comments>
</file>

<file path=xl/sharedStrings.xml><?xml version="1.0" encoding="utf-8"?>
<sst xmlns="http://schemas.openxmlformats.org/spreadsheetml/2006/main" count="59" uniqueCount="42">
  <si>
    <t>Price with VAT</t>
  </si>
  <si>
    <t>kJ/kg</t>
  </si>
  <si>
    <t>kWh/kg</t>
  </si>
  <si>
    <t>-</t>
  </si>
  <si>
    <t>BGL/ton(1000 m3)</t>
  </si>
  <si>
    <t>BGL/MWh</t>
  </si>
  <si>
    <t>kWh</t>
  </si>
  <si>
    <t>Electricity Industry</t>
  </si>
  <si>
    <t>Day tariff</t>
  </si>
  <si>
    <t>LPG</t>
  </si>
  <si>
    <t>Electricity Households</t>
  </si>
  <si>
    <t>Households</t>
  </si>
  <si>
    <t>Night tariff</t>
  </si>
  <si>
    <t>Day : Night tariff = 2 : 1</t>
  </si>
  <si>
    <t>Industry</t>
  </si>
  <si>
    <r>
      <t>Q</t>
    </r>
    <r>
      <rPr>
        <b/>
        <vertAlign val="superscript"/>
        <sz val="11"/>
        <rFont val="Tahoma"/>
        <family val="2"/>
      </rPr>
      <t>i</t>
    </r>
    <r>
      <rPr>
        <b/>
        <vertAlign val="subscript"/>
        <sz val="11"/>
        <rFont val="Tahoma"/>
        <family val="2"/>
      </rPr>
      <t>r</t>
    </r>
  </si>
  <si>
    <t>Formularz Danych Technicznych</t>
  </si>
  <si>
    <t>Energia</t>
  </si>
  <si>
    <t>Ilość</t>
  </si>
  <si>
    <t>Tony</t>
  </si>
  <si>
    <t>Paliwo</t>
  </si>
  <si>
    <t>Drewno</t>
  </si>
  <si>
    <t>Tabela przeliczeniowa</t>
  </si>
  <si>
    <t>Odpady leśne</t>
  </si>
  <si>
    <t>Importowany węgiel</t>
  </si>
  <si>
    <t xml:space="preserve">    Piec</t>
  </si>
  <si>
    <t xml:space="preserve">    Kocioł</t>
  </si>
  <si>
    <t>Brykiety węglowe</t>
  </si>
  <si>
    <t xml:space="preserve">    Kocioł </t>
  </si>
  <si>
    <t>Brykiety drewniane</t>
  </si>
  <si>
    <t xml:space="preserve">    Kocioł pirolityczny</t>
  </si>
  <si>
    <t>Bułgarski węgiel z Pernik</t>
  </si>
  <si>
    <t>Gaz ziemny</t>
  </si>
  <si>
    <t>Gaz ziemny - Piec</t>
  </si>
  <si>
    <t>Gaz ziemny - Kocioł</t>
  </si>
  <si>
    <t xml:space="preserve">    Ogrzewacz</t>
  </si>
  <si>
    <t>Olej gazowy do celów przemysłowych i publicznych</t>
  </si>
  <si>
    <t>Ciężki olej opałowy</t>
  </si>
  <si>
    <t>Olej do silników Diesela</t>
  </si>
  <si>
    <t>Wartość opałowa</t>
  </si>
  <si>
    <t>Sprawność</t>
  </si>
  <si>
    <t>Załącznik 1.8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</si>
</sst>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vertAlign val="superscript"/>
      <sz val="11"/>
      <name val="Tahoma"/>
      <family val="2"/>
    </font>
    <font>
      <b/>
      <vertAlign val="subscript"/>
      <sz val="11"/>
      <name val="Tahoma"/>
      <family val="2"/>
    </font>
    <font>
      <sz val="12"/>
      <name val="Verdana"/>
      <family val="2"/>
    </font>
    <font>
      <sz val="12"/>
      <name val="HeraldSP_Narrow"/>
      <family val="0"/>
    </font>
    <font>
      <b/>
      <sz val="16"/>
      <color indexed="16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3"/>
      <name val="Verdana"/>
      <family val="0"/>
    </font>
    <font>
      <sz val="10"/>
      <color indexed="8"/>
      <name val="Times New Roman"/>
      <family val="0"/>
    </font>
    <font>
      <sz val="10"/>
      <color indexed="23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2" fontId="0" fillId="0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4" xfId="0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34" borderId="23" xfId="0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29" xfId="0" applyFill="1" applyBorder="1" applyAlignment="1">
      <alignment/>
    </xf>
    <xf numFmtId="172" fontId="0" fillId="0" borderId="30" xfId="0" applyNumberForma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17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172" fontId="0" fillId="33" borderId="13" xfId="0" applyNumberFormat="1" applyFill="1" applyBorder="1" applyAlignment="1">
      <alignment/>
    </xf>
    <xf numFmtId="2" fontId="0" fillId="33" borderId="37" xfId="0" applyNumberFormat="1" applyFill="1" applyBorder="1" applyAlignment="1">
      <alignment/>
    </xf>
    <xf numFmtId="2" fontId="0" fillId="33" borderId="38" xfId="0" applyNumberFormat="1" applyFill="1" applyBorder="1" applyAlignment="1">
      <alignment/>
    </xf>
    <xf numFmtId="0" fontId="0" fillId="33" borderId="39" xfId="0" applyFill="1" applyBorder="1" applyAlignment="1">
      <alignment/>
    </xf>
    <xf numFmtId="2" fontId="0" fillId="33" borderId="39" xfId="0" applyNumberFormat="1" applyFill="1" applyBorder="1" applyAlignment="1">
      <alignment/>
    </xf>
    <xf numFmtId="0" fontId="0" fillId="33" borderId="40" xfId="0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3" xfId="0" applyFill="1" applyBorder="1" applyAlignment="1">
      <alignment/>
    </xf>
    <xf numFmtId="172" fontId="0" fillId="33" borderId="20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2" fontId="1" fillId="33" borderId="15" xfId="0" applyNumberFormat="1" applyFont="1" applyFill="1" applyBorder="1" applyAlignment="1">
      <alignment/>
    </xf>
    <xf numFmtId="0" fontId="0" fillId="33" borderId="32" xfId="0" applyFill="1" applyBorder="1" applyAlignment="1">
      <alignment/>
    </xf>
    <xf numFmtId="172" fontId="0" fillId="33" borderId="17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4" xfId="0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45" xfId="0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25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27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29" xfId="0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33" borderId="49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7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50" xfId="0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51" xfId="0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0" fontId="1" fillId="36" borderId="4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7" fillId="0" borderId="0" xfId="0" applyFont="1" applyAlignment="1">
      <alignment horizontal="left" indent="13"/>
    </xf>
    <xf numFmtId="0" fontId="8" fillId="0" borderId="0" xfId="0" applyFont="1" applyAlignment="1">
      <alignment horizontal="left" indent="13"/>
    </xf>
    <xf numFmtId="0" fontId="9" fillId="0" borderId="0" xfId="0" applyFont="1" applyAlignment="1">
      <alignment horizontal="left" indent="13"/>
    </xf>
    <xf numFmtId="0" fontId="0" fillId="33" borderId="35" xfId="0" applyFill="1" applyBorder="1" applyAlignment="1">
      <alignment wrapText="1"/>
    </xf>
    <xf numFmtId="0" fontId="1" fillId="36" borderId="13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1</xdr:row>
      <xdr:rowOff>9525</xdr:rowOff>
    </xdr:from>
    <xdr:to>
      <xdr:col>24</xdr:col>
      <xdr:colOff>752475</xdr:colOff>
      <xdr:row>5</xdr:row>
      <xdr:rowOff>104775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2962275" y="171450"/>
          <a:ext cx="4229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Wspólna Metodologia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Planowania Energetycznego w Miastach i Gminach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981075</xdr:colOff>
      <xdr:row>0</xdr:row>
      <xdr:rowOff>104775</xdr:rowOff>
    </xdr:from>
    <xdr:to>
      <xdr:col>1</xdr:col>
      <xdr:colOff>1400175</xdr:colOff>
      <xdr:row>4</xdr:row>
      <xdr:rowOff>0</xdr:rowOff>
    </xdr:to>
    <xdr:pic>
      <xdr:nvPicPr>
        <xdr:cNvPr id="2" name="Picture 34" descr="logoMODEL_small_no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477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40</xdr:row>
      <xdr:rowOff>114300</xdr:rowOff>
    </xdr:from>
    <xdr:to>
      <xdr:col>26</xdr:col>
      <xdr:colOff>333375</xdr:colOff>
      <xdr:row>42</xdr:row>
      <xdr:rowOff>133350</xdr:rowOff>
    </xdr:to>
    <xdr:sp>
      <xdr:nvSpPr>
        <xdr:cNvPr id="3" name="Text Box 35"/>
        <xdr:cNvSpPr txBox="1">
          <a:spLocks noChangeArrowheads="1"/>
        </xdr:cNvSpPr>
      </xdr:nvSpPr>
      <xdr:spPr>
        <a:xfrm>
          <a:off x="2809875" y="7286625"/>
          <a:ext cx="5343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Instrukcja 1. MIEJSKI ENERGETYCZNY SYSTEM INFORMACYJNY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476250</xdr:colOff>
      <xdr:row>41</xdr:row>
      <xdr:rowOff>19050</xdr:rowOff>
    </xdr:from>
    <xdr:to>
      <xdr:col>1</xdr:col>
      <xdr:colOff>1190625</xdr:colOff>
      <xdr:row>42</xdr:row>
      <xdr:rowOff>0</xdr:rowOff>
    </xdr:to>
    <xdr:pic>
      <xdr:nvPicPr>
        <xdr:cNvPr id="4" name="Picture 36" descr="logo_e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7353300"/>
          <a:ext cx="714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57150</xdr:rowOff>
    </xdr:from>
    <xdr:to>
      <xdr:col>1</xdr:col>
      <xdr:colOff>962025</xdr:colOff>
      <xdr:row>5</xdr:row>
      <xdr:rowOff>28575</xdr:rowOff>
    </xdr:to>
    <xdr:sp>
      <xdr:nvSpPr>
        <xdr:cNvPr id="5" name="Text Box 37"/>
        <xdr:cNvSpPr txBox="1">
          <a:spLocks noChangeArrowheads="1"/>
        </xdr:cNvSpPr>
      </xdr:nvSpPr>
      <xdr:spPr>
        <a:xfrm>
          <a:off x="1609725" y="219075"/>
          <a:ext cx="914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Wzór
</a:t>
          </a:r>
        </a:p>
      </xdr:txBody>
    </xdr:sp>
    <xdr:clientData/>
  </xdr:twoCellAnchor>
  <xdr:twoCellAnchor>
    <xdr:from>
      <xdr:col>1</xdr:col>
      <xdr:colOff>1485900</xdr:colOff>
      <xdr:row>4</xdr:row>
      <xdr:rowOff>9525</xdr:rowOff>
    </xdr:from>
    <xdr:to>
      <xdr:col>6</xdr:col>
      <xdr:colOff>19050</xdr:colOff>
      <xdr:row>5</xdr:row>
      <xdr:rowOff>133350</xdr:rowOff>
    </xdr:to>
    <xdr:pic>
      <xdr:nvPicPr>
        <xdr:cNvPr id="6" name="Picture 43" descr="banner_iee_200x26_72dpi_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657225"/>
          <a:ext cx="2190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39"/>
  <sheetViews>
    <sheetView tabSelected="1" zoomScalePageLayoutView="0" workbookViewId="0" topLeftCell="A25">
      <selection activeCell="Z11" sqref="Z11"/>
    </sheetView>
  </sheetViews>
  <sheetFormatPr defaultColWidth="9.140625" defaultRowHeight="12.75"/>
  <cols>
    <col min="1" max="1" width="23.421875" style="0" customWidth="1"/>
    <col min="2" max="2" width="36.57421875" style="0" customWidth="1"/>
    <col min="3" max="4" width="0" style="0" hidden="1" customWidth="1"/>
    <col min="8" max="8" width="0" style="0" hidden="1" customWidth="1"/>
    <col min="9" max="9" width="10.57421875" style="0" hidden="1" customWidth="1"/>
    <col min="10" max="23" width="0" style="0" hidden="1" customWidth="1"/>
    <col min="25" max="25" width="11.57421875" style="0" customWidth="1"/>
  </cols>
  <sheetData>
    <row r="6" ht="15">
      <c r="B6" s="102"/>
    </row>
    <row r="7" ht="15">
      <c r="B7" s="101" t="s">
        <v>41</v>
      </c>
    </row>
    <row r="8" ht="15">
      <c r="B8" s="101" t="s">
        <v>16</v>
      </c>
    </row>
    <row r="9" ht="19.5">
      <c r="B9" s="103" t="s">
        <v>22</v>
      </c>
    </row>
    <row r="10" ht="13.5" thickBot="1"/>
    <row r="11" spans="2:25" ht="30" customHeight="1">
      <c r="B11" s="91" t="s">
        <v>20</v>
      </c>
      <c r="C11" s="92" t="s">
        <v>15</v>
      </c>
      <c r="D11" s="93" t="s">
        <v>15</v>
      </c>
      <c r="E11" s="105" t="s">
        <v>40</v>
      </c>
      <c r="F11" s="105" t="s">
        <v>39</v>
      </c>
      <c r="G11" s="105" t="s">
        <v>39</v>
      </c>
      <c r="H11" s="93" t="s">
        <v>0</v>
      </c>
      <c r="I11" s="94" t="s">
        <v>0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106" t="s">
        <v>18</v>
      </c>
      <c r="Y11" s="107" t="s">
        <v>17</v>
      </c>
    </row>
    <row r="12" spans="2:25" ht="13.5" thickBot="1">
      <c r="B12" s="96"/>
      <c r="C12" s="97" t="s">
        <v>1</v>
      </c>
      <c r="D12" s="98" t="s">
        <v>2</v>
      </c>
      <c r="E12" s="98" t="s">
        <v>3</v>
      </c>
      <c r="F12" s="98" t="s">
        <v>1</v>
      </c>
      <c r="G12" s="98" t="s">
        <v>2</v>
      </c>
      <c r="H12" s="98" t="s">
        <v>4</v>
      </c>
      <c r="I12" s="99" t="s">
        <v>5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 t="s">
        <v>19</v>
      </c>
      <c r="Y12" s="99" t="s">
        <v>6</v>
      </c>
    </row>
    <row r="13" spans="2:25" ht="13.5" thickBot="1">
      <c r="B13" s="58" t="s">
        <v>23</v>
      </c>
      <c r="C13" s="59">
        <v>10467</v>
      </c>
      <c r="D13" s="2">
        <f>C13/3600</f>
        <v>2.9075</v>
      </c>
      <c r="E13" s="1">
        <v>0.8</v>
      </c>
      <c r="F13" s="74">
        <f>C13*E13</f>
        <v>8373.6</v>
      </c>
      <c r="G13" s="1">
        <f>D13*E13</f>
        <v>2.326</v>
      </c>
      <c r="H13" s="1">
        <v>35</v>
      </c>
      <c r="I13" s="3">
        <f>H13/G13</f>
        <v>15.047291487532243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88">
        <v>5</v>
      </c>
      <c r="Y13" s="89">
        <f>X13*G13*1000</f>
        <v>11630</v>
      </c>
    </row>
    <row r="14" spans="2:25" ht="12.75">
      <c r="B14" s="49" t="s">
        <v>24</v>
      </c>
      <c r="C14" s="38"/>
      <c r="D14" s="39"/>
      <c r="E14" s="39"/>
      <c r="F14" s="40"/>
      <c r="G14" s="39"/>
      <c r="H14" s="39"/>
      <c r="I14" s="42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30"/>
      <c r="Y14" s="57"/>
    </row>
    <row r="15" spans="2:25" ht="12.75">
      <c r="B15" s="32" t="s">
        <v>25</v>
      </c>
      <c r="C15" s="6">
        <v>24283.4</v>
      </c>
      <c r="D15" s="7">
        <f>C15/3600</f>
        <v>6.745388888888889</v>
      </c>
      <c r="E15" s="7">
        <v>0.6</v>
      </c>
      <c r="F15" s="60">
        <f>C15*E15</f>
        <v>14570.04</v>
      </c>
      <c r="G15" s="7">
        <f>D15*E15</f>
        <v>4.047233333333333</v>
      </c>
      <c r="H15" s="7">
        <v>150</v>
      </c>
      <c r="I15" s="9">
        <f>H15/G15</f>
        <v>37.06235535386314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>
        <v>1</v>
      </c>
      <c r="Y15" s="63">
        <f>X15*G15*1000</f>
        <v>4047.2333333333327</v>
      </c>
    </row>
    <row r="16" spans="2:25" ht="13.5" thickBot="1">
      <c r="B16" s="33" t="s">
        <v>26</v>
      </c>
      <c r="C16" s="10">
        <v>24283.4</v>
      </c>
      <c r="D16" s="1">
        <f>C16/3600</f>
        <v>6.745388888888889</v>
      </c>
      <c r="E16" s="12">
        <v>0.8</v>
      </c>
      <c r="F16" s="64">
        <f>C16*E16</f>
        <v>19426.72</v>
      </c>
      <c r="G16" s="12">
        <f>D16*E16</f>
        <v>5.396311111111111</v>
      </c>
      <c r="H16" s="12">
        <v>150</v>
      </c>
      <c r="I16" s="13">
        <f>H16/G16</f>
        <v>27.796766515397348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5">
        <v>1</v>
      </c>
      <c r="Y16" s="66">
        <f>X16*G16*1000</f>
        <v>5396.311111111111</v>
      </c>
    </row>
    <row r="17" spans="2:25" ht="13.5" thickBot="1">
      <c r="B17" s="36" t="s">
        <v>37</v>
      </c>
      <c r="C17" s="52">
        <v>39800</v>
      </c>
      <c r="D17" s="16">
        <f>C17/3600</f>
        <v>11.055555555555555</v>
      </c>
      <c r="E17" s="15">
        <v>1</v>
      </c>
      <c r="F17" s="85">
        <f>C17*E17</f>
        <v>39800</v>
      </c>
      <c r="G17" s="15">
        <f>D17*E17</f>
        <v>11.055555555555555</v>
      </c>
      <c r="H17" s="15">
        <v>512.4</v>
      </c>
      <c r="I17" s="17">
        <f>H17/G17</f>
        <v>46.347738693467335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86">
        <v>1</v>
      </c>
      <c r="Y17" s="87">
        <f>X17*G17*1000</f>
        <v>11055.555555555555</v>
      </c>
    </row>
    <row r="18" spans="2:25" ht="12.75">
      <c r="B18" s="49" t="s">
        <v>27</v>
      </c>
      <c r="C18" s="38"/>
      <c r="D18" s="39"/>
      <c r="E18" s="8"/>
      <c r="F18" s="53"/>
      <c r="G18" s="8"/>
      <c r="H18" s="54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30"/>
      <c r="Y18" s="57"/>
    </row>
    <row r="19" spans="2:25" ht="12.75">
      <c r="B19" s="32" t="s">
        <v>25</v>
      </c>
      <c r="C19" s="18">
        <v>10100</v>
      </c>
      <c r="D19" s="7">
        <f>C19/3600</f>
        <v>2.8055555555555554</v>
      </c>
      <c r="E19" s="7">
        <v>0.6</v>
      </c>
      <c r="F19" s="60">
        <f>C19*E19</f>
        <v>6060</v>
      </c>
      <c r="G19" s="7">
        <f>D19*E19</f>
        <v>1.6833333333333331</v>
      </c>
      <c r="H19" s="7">
        <v>120</v>
      </c>
      <c r="I19" s="9">
        <f>H19/G19</f>
        <v>71.2871287128713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>
        <v>1</v>
      </c>
      <c r="Y19" s="63">
        <f>X19*G19*1000</f>
        <v>1683.333333333333</v>
      </c>
    </row>
    <row r="20" spans="2:25" ht="13.5" thickBot="1">
      <c r="B20" s="33" t="s">
        <v>28</v>
      </c>
      <c r="C20" s="19">
        <v>10100</v>
      </c>
      <c r="D20" s="1">
        <f>C20/3600</f>
        <v>2.8055555555555554</v>
      </c>
      <c r="E20" s="12">
        <v>0.8</v>
      </c>
      <c r="F20" s="64">
        <f>C20*E20</f>
        <v>8080</v>
      </c>
      <c r="G20" s="12">
        <f>D20*E20</f>
        <v>2.2444444444444445</v>
      </c>
      <c r="H20" s="12">
        <v>120</v>
      </c>
      <c r="I20" s="13">
        <f>H20/G20</f>
        <v>53.46534653465346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5">
        <v>25</v>
      </c>
      <c r="Y20" s="66">
        <f>X20*G20*1000</f>
        <v>56111.11111111112</v>
      </c>
    </row>
    <row r="21" spans="2:25" ht="12.75">
      <c r="B21" s="49" t="s">
        <v>29</v>
      </c>
      <c r="C21" s="38"/>
      <c r="D21" s="39"/>
      <c r="E21" s="39"/>
      <c r="F21" s="40"/>
      <c r="G21" s="39"/>
      <c r="H21" s="5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/>
      <c r="Y21" s="46"/>
    </row>
    <row r="22" spans="2:25" ht="12.75">
      <c r="B22" s="32" t="s">
        <v>25</v>
      </c>
      <c r="C22" s="20">
        <v>28000</v>
      </c>
      <c r="D22" s="7">
        <f>C22/3600</f>
        <v>7.777777777777778</v>
      </c>
      <c r="E22" s="7">
        <v>0.55</v>
      </c>
      <c r="F22" s="60">
        <f>C22*E22</f>
        <v>15400.000000000002</v>
      </c>
      <c r="G22" s="7">
        <f>D22*E22</f>
        <v>4.277777777777778</v>
      </c>
      <c r="H22" s="7">
        <v>160</v>
      </c>
      <c r="I22" s="9">
        <f>H22/G22</f>
        <v>37.4025974025974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2">
        <v>1</v>
      </c>
      <c r="Y22" s="63">
        <f>X22*G22*1000</f>
        <v>4277.777777777777</v>
      </c>
    </row>
    <row r="23" spans="2:25" ht="12.75">
      <c r="B23" s="32" t="s">
        <v>26</v>
      </c>
      <c r="C23" s="21">
        <v>28000</v>
      </c>
      <c r="D23" s="22">
        <f>C23/3600</f>
        <v>7.777777777777778</v>
      </c>
      <c r="E23" s="22">
        <v>0.8</v>
      </c>
      <c r="F23" s="68">
        <f>C23*E23</f>
        <v>22400</v>
      </c>
      <c r="G23" s="22">
        <f>D23*E23</f>
        <v>6.222222222222222</v>
      </c>
      <c r="H23" s="22">
        <v>160</v>
      </c>
      <c r="I23" s="23">
        <f>H23/G23</f>
        <v>25.714285714285715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2">
        <v>1</v>
      </c>
      <c r="Y23" s="63">
        <f>X23*G23*1000</f>
        <v>6222.222222222223</v>
      </c>
    </row>
    <row r="24" spans="2:25" ht="13.5" thickBot="1">
      <c r="B24" s="33" t="s">
        <v>30</v>
      </c>
      <c r="C24" s="24">
        <v>28000</v>
      </c>
      <c r="D24" s="25">
        <f>C24/3600</f>
        <v>7.777777777777778</v>
      </c>
      <c r="E24" s="69">
        <v>0.86</v>
      </c>
      <c r="F24" s="70">
        <f>C24*E24</f>
        <v>24080</v>
      </c>
      <c r="G24" s="25">
        <f>D24*E24</f>
        <v>6.688888888888889</v>
      </c>
      <c r="H24" s="25">
        <v>160</v>
      </c>
      <c r="I24" s="26">
        <f>H24/G24</f>
        <v>23.920265780730897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>
        <v>1</v>
      </c>
      <c r="Y24" s="73">
        <f>X24*G24*1000</f>
        <v>6688.888888888889</v>
      </c>
    </row>
    <row r="25" spans="2:25" ht="12.75">
      <c r="B25" s="50" t="s">
        <v>21</v>
      </c>
      <c r="C25" s="38"/>
      <c r="D25" s="39"/>
      <c r="E25" s="39"/>
      <c r="F25" s="40"/>
      <c r="G25" s="39"/>
      <c r="H25" s="51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/>
      <c r="Y25" s="46"/>
    </row>
    <row r="26" spans="2:25" ht="12.75">
      <c r="B26" s="32" t="s">
        <v>25</v>
      </c>
      <c r="C26" s="27">
        <v>10860</v>
      </c>
      <c r="D26" s="7">
        <f>C26/3600</f>
        <v>3.0166666666666666</v>
      </c>
      <c r="E26" s="7">
        <v>0.5</v>
      </c>
      <c r="F26" s="60">
        <f>C26*E26</f>
        <v>5430</v>
      </c>
      <c r="G26" s="7">
        <f>D26*E26</f>
        <v>1.5083333333333333</v>
      </c>
      <c r="H26" s="7">
        <v>60</v>
      </c>
      <c r="I26" s="9">
        <f>H26/G26</f>
        <v>39.77900552486188</v>
      </c>
      <c r="J26" s="67">
        <f>450/D26</f>
        <v>149.17127071823205</v>
      </c>
      <c r="K26" s="67"/>
      <c r="L26" s="67">
        <f>450/G26</f>
        <v>298.3425414364641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2">
        <v>1</v>
      </c>
      <c r="Y26" s="63">
        <f>X26*G26*1000</f>
        <v>1508.3333333333333</v>
      </c>
    </row>
    <row r="27" spans="2:25" ht="12.75">
      <c r="B27" s="32" t="s">
        <v>26</v>
      </c>
      <c r="C27" s="28">
        <v>14500</v>
      </c>
      <c r="D27" s="22">
        <f>C27/3600</f>
        <v>4.027777777777778</v>
      </c>
      <c r="E27" s="22">
        <v>0.7</v>
      </c>
      <c r="F27" s="68">
        <f>C27*E27</f>
        <v>10150</v>
      </c>
      <c r="G27" s="22">
        <f>D27*E27</f>
        <v>2.819444444444444</v>
      </c>
      <c r="H27" s="7">
        <v>60</v>
      </c>
      <c r="I27" s="23">
        <f>H27/G27</f>
        <v>21.280788177339904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2">
        <v>1</v>
      </c>
      <c r="Y27" s="63">
        <f>X27*G27*1000</f>
        <v>2819.4444444444443</v>
      </c>
    </row>
    <row r="28" spans="2:25" ht="13.5" thickBot="1">
      <c r="B28" s="33" t="s">
        <v>30</v>
      </c>
      <c r="C28" s="29">
        <v>14500</v>
      </c>
      <c r="D28" s="1">
        <f>C28/3600</f>
        <v>4.027777777777778</v>
      </c>
      <c r="E28" s="69">
        <v>0.86</v>
      </c>
      <c r="F28" s="74">
        <f>C28*E28</f>
        <v>12470</v>
      </c>
      <c r="G28" s="1">
        <f>D28*E28</f>
        <v>3.4638888888888886</v>
      </c>
      <c r="H28" s="1">
        <v>60</v>
      </c>
      <c r="I28" s="3">
        <f>H28/G28</f>
        <v>17.32157177225341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62">
        <v>1</v>
      </c>
      <c r="Y28" s="73">
        <f>X28*G28*1000</f>
        <v>3463.8888888888887</v>
      </c>
    </row>
    <row r="29" spans="2:25" ht="12.75">
      <c r="B29" s="49" t="s">
        <v>31</v>
      </c>
      <c r="C29" s="38"/>
      <c r="D29" s="39"/>
      <c r="E29" s="39"/>
      <c r="F29" s="40"/>
      <c r="G29" s="39"/>
      <c r="H29" s="39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/>
      <c r="Y29" s="46"/>
    </row>
    <row r="30" spans="2:25" ht="12.75">
      <c r="B30" s="32" t="s">
        <v>25</v>
      </c>
      <c r="C30" s="6">
        <v>10100</v>
      </c>
      <c r="D30" s="7">
        <f>C30/3600</f>
        <v>2.8055555555555554</v>
      </c>
      <c r="E30" s="7">
        <v>0.6</v>
      </c>
      <c r="F30" s="60">
        <f>C30*E30</f>
        <v>6060</v>
      </c>
      <c r="G30" s="7">
        <f>D30*E30</f>
        <v>1.6833333333333331</v>
      </c>
      <c r="H30" s="7">
        <v>85</v>
      </c>
      <c r="I30" s="9">
        <f>H30/G30</f>
        <v>50.4950495049505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2">
        <v>1</v>
      </c>
      <c r="Y30" s="63">
        <f>X30*G30*1000</f>
        <v>1683.333333333333</v>
      </c>
    </row>
    <row r="31" spans="2:25" ht="13.5" thickBot="1">
      <c r="B31" s="33" t="s">
        <v>26</v>
      </c>
      <c r="C31" s="10">
        <v>10100</v>
      </c>
      <c r="D31" s="1">
        <f>C31/3600</f>
        <v>2.8055555555555554</v>
      </c>
      <c r="E31" s="1">
        <v>0.8</v>
      </c>
      <c r="F31" s="74">
        <f>C31*E31</f>
        <v>8080</v>
      </c>
      <c r="G31" s="1">
        <f>D31*E31</f>
        <v>2.2444444444444445</v>
      </c>
      <c r="H31" s="1">
        <v>150</v>
      </c>
      <c r="I31" s="3">
        <f>H31/G31</f>
        <v>66.83168316831683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>
        <v>1</v>
      </c>
      <c r="Y31" s="73">
        <f>X31*G31*1000</f>
        <v>2244.4444444444443</v>
      </c>
    </row>
    <row r="32" spans="2:25" ht="13.5" thickBot="1">
      <c r="B32" s="47" t="s">
        <v>32</v>
      </c>
      <c r="C32" s="48"/>
      <c r="D32" s="11"/>
      <c r="E32" s="39"/>
      <c r="F32" s="40"/>
      <c r="G32" s="39"/>
      <c r="H32" s="39"/>
      <c r="I32" s="42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45"/>
      <c r="Y32" s="46"/>
    </row>
    <row r="33" spans="2:25" ht="12.75">
      <c r="B33" s="34" t="s">
        <v>33</v>
      </c>
      <c r="C33" s="4">
        <v>33352</v>
      </c>
      <c r="D33" s="5">
        <f>C33/3600</f>
        <v>9.264444444444445</v>
      </c>
      <c r="E33" s="7">
        <v>0.86</v>
      </c>
      <c r="F33" s="60">
        <f>C33*E33</f>
        <v>28682.72</v>
      </c>
      <c r="G33" s="7">
        <f>D33*E33</f>
        <v>7.967422222222223</v>
      </c>
      <c r="H33" s="7">
        <v>527.76</v>
      </c>
      <c r="I33" s="9">
        <f>H33/G33</f>
        <v>66.2397429532485</v>
      </c>
      <c r="J33" s="61"/>
      <c r="K33" s="61">
        <v>2.12</v>
      </c>
      <c r="L33" s="61"/>
      <c r="M33" s="61"/>
      <c r="N33" s="61" t="s">
        <v>7</v>
      </c>
      <c r="O33" s="61" t="s">
        <v>8</v>
      </c>
      <c r="P33" s="61"/>
      <c r="Q33" s="61">
        <v>0.99</v>
      </c>
      <c r="R33" s="61"/>
      <c r="S33" s="61"/>
      <c r="T33" s="61">
        <v>130</v>
      </c>
      <c r="U33" s="75">
        <v>131.31313131313132</v>
      </c>
      <c r="V33" s="61"/>
      <c r="W33" s="61"/>
      <c r="X33" s="76">
        <v>1</v>
      </c>
      <c r="Y33" s="77">
        <f>X33*G33*1000</f>
        <v>7967.422222222222</v>
      </c>
    </row>
    <row r="34" spans="2:25" ht="13.5" thickBot="1">
      <c r="B34" s="35" t="s">
        <v>34</v>
      </c>
      <c r="C34" s="31">
        <v>33352</v>
      </c>
      <c r="D34" s="12">
        <f>C34/3600</f>
        <v>9.264444444444445</v>
      </c>
      <c r="E34" s="12">
        <v>0.89</v>
      </c>
      <c r="F34" s="64">
        <f>C34*E34</f>
        <v>29683.28</v>
      </c>
      <c r="G34" s="12">
        <f>D34*E34</f>
        <v>8.245355555555555</v>
      </c>
      <c r="H34" s="12">
        <v>497.71</v>
      </c>
      <c r="I34" s="13">
        <f>H34/G34</f>
        <v>60.36246668157966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75"/>
      <c r="V34" s="61"/>
      <c r="W34" s="61"/>
      <c r="X34" s="65">
        <v>1</v>
      </c>
      <c r="Y34" s="66">
        <f>X34*G34*1000</f>
        <v>8245.355555555556</v>
      </c>
    </row>
    <row r="35" spans="2:25" ht="12.75">
      <c r="B35" s="37" t="s">
        <v>9</v>
      </c>
      <c r="C35" s="38"/>
      <c r="D35" s="39"/>
      <c r="E35" s="39"/>
      <c r="F35" s="40"/>
      <c r="G35" s="39"/>
      <c r="H35" s="41"/>
      <c r="I35" s="42"/>
      <c r="J35" s="43"/>
      <c r="K35" s="43">
        <v>464.33</v>
      </c>
      <c r="L35" s="43"/>
      <c r="M35" s="43"/>
      <c r="N35" s="43" t="s">
        <v>10</v>
      </c>
      <c r="O35" s="43" t="s">
        <v>8</v>
      </c>
      <c r="P35" s="43"/>
      <c r="Q35" s="43">
        <v>0.99</v>
      </c>
      <c r="R35" s="43"/>
      <c r="S35" s="43"/>
      <c r="T35" s="43">
        <v>98</v>
      </c>
      <c r="U35" s="44">
        <v>98.98989898989899</v>
      </c>
      <c r="V35" s="43"/>
      <c r="W35" s="43"/>
      <c r="X35" s="45"/>
      <c r="Y35" s="46"/>
    </row>
    <row r="36" spans="2:25" ht="12.75">
      <c r="B36" s="32" t="s">
        <v>35</v>
      </c>
      <c r="C36" s="6">
        <v>50032.3</v>
      </c>
      <c r="D36" s="7">
        <f>C36/3600</f>
        <v>13.897861111111112</v>
      </c>
      <c r="E36" s="7">
        <v>0.87</v>
      </c>
      <c r="F36" s="60">
        <f>C36*E36</f>
        <v>43528.101</v>
      </c>
      <c r="G36" s="7">
        <f>D36*E36</f>
        <v>12.091139166666668</v>
      </c>
      <c r="H36" s="22">
        <v>876</v>
      </c>
      <c r="I36" s="9">
        <f>H36/G36</f>
        <v>72.44974918616366</v>
      </c>
      <c r="J36" s="67"/>
      <c r="K36" s="67">
        <v>150</v>
      </c>
      <c r="L36" s="67"/>
      <c r="M36" s="67"/>
      <c r="N36" s="67" t="s">
        <v>11</v>
      </c>
      <c r="O36" s="67" t="s">
        <v>12</v>
      </c>
      <c r="P36" s="67"/>
      <c r="Q36" s="67">
        <v>0.99</v>
      </c>
      <c r="R36" s="67"/>
      <c r="S36" s="67"/>
      <c r="T36" s="67">
        <v>53</v>
      </c>
      <c r="U36" s="79">
        <v>53.535353535353536</v>
      </c>
      <c r="V36" s="67"/>
      <c r="W36" s="67"/>
      <c r="X36" s="62">
        <v>12</v>
      </c>
      <c r="Y36" s="63">
        <f>X36*G36*1000</f>
        <v>145093.67000000004</v>
      </c>
    </row>
    <row r="37" spans="2:25" ht="13.5" thickBot="1">
      <c r="B37" s="33" t="s">
        <v>26</v>
      </c>
      <c r="C37" s="10">
        <v>50032.3</v>
      </c>
      <c r="D37" s="1">
        <f>C37/3600</f>
        <v>13.897861111111112</v>
      </c>
      <c r="E37" s="1">
        <v>0.87</v>
      </c>
      <c r="F37" s="74">
        <f>C37*E37</f>
        <v>43528.101</v>
      </c>
      <c r="G37" s="1">
        <f>D37*E37</f>
        <v>12.091139166666668</v>
      </c>
      <c r="H37" s="1">
        <v>876</v>
      </c>
      <c r="I37" s="3">
        <f>H37/G37</f>
        <v>72.44974918616366</v>
      </c>
      <c r="J37" s="71"/>
      <c r="K37" s="71"/>
      <c r="L37" s="71"/>
      <c r="M37" s="71"/>
      <c r="N37" s="71"/>
      <c r="O37" s="71" t="s">
        <v>13</v>
      </c>
      <c r="P37" s="71"/>
      <c r="Q37" s="71">
        <v>0.99</v>
      </c>
      <c r="R37" s="71"/>
      <c r="S37" s="71"/>
      <c r="T37" s="71">
        <v>83</v>
      </c>
      <c r="U37" s="80">
        <v>83.83838383838383</v>
      </c>
      <c r="V37" s="71"/>
      <c r="W37" s="71"/>
      <c r="X37" s="72"/>
      <c r="Y37" s="73">
        <f>X37*G37*1000</f>
        <v>0</v>
      </c>
    </row>
    <row r="38" spans="2:25" ht="27" customHeight="1" thickBot="1">
      <c r="B38" s="104" t="s">
        <v>36</v>
      </c>
      <c r="C38" s="14">
        <v>41868</v>
      </c>
      <c r="D38" s="15">
        <f>C38/3600</f>
        <v>11.63</v>
      </c>
      <c r="E38" s="1">
        <v>0.85</v>
      </c>
      <c r="F38" s="74">
        <f>C38*E38</f>
        <v>35587.799999999996</v>
      </c>
      <c r="G38" s="1">
        <f>D38*E38</f>
        <v>9.8855</v>
      </c>
      <c r="H38" s="1">
        <v>873.6</v>
      </c>
      <c r="I38" s="3">
        <f>H38/G38</f>
        <v>88.37185777148349</v>
      </c>
      <c r="J38" s="61"/>
      <c r="K38" s="81"/>
      <c r="L38" s="61"/>
      <c r="M38" s="82"/>
      <c r="N38" s="61" t="s">
        <v>14</v>
      </c>
      <c r="O38" s="61" t="s">
        <v>12</v>
      </c>
      <c r="P38" s="61"/>
      <c r="Q38" s="61">
        <v>0.99</v>
      </c>
      <c r="R38" s="61"/>
      <c r="S38" s="61"/>
      <c r="T38" s="61">
        <v>62</v>
      </c>
      <c r="U38" s="75">
        <v>62.62626262626263</v>
      </c>
      <c r="V38" s="61"/>
      <c r="W38" s="61"/>
      <c r="X38" s="83">
        <v>1</v>
      </c>
      <c r="Y38" s="84">
        <f>X38*G38*1000</f>
        <v>9885.5</v>
      </c>
    </row>
    <row r="39" spans="2:25" ht="13.5" thickBot="1">
      <c r="B39" s="36" t="s">
        <v>38</v>
      </c>
      <c r="C39" s="14">
        <v>41868</v>
      </c>
      <c r="D39" s="15">
        <f>C39/3600</f>
        <v>11.63</v>
      </c>
      <c r="E39" s="15">
        <v>0.85</v>
      </c>
      <c r="F39" s="85">
        <f>C39*E39</f>
        <v>35587.799999999996</v>
      </c>
      <c r="G39" s="15">
        <f>D39*E39</f>
        <v>9.8855</v>
      </c>
      <c r="H39" s="15">
        <v>1084.8</v>
      </c>
      <c r="I39" s="13">
        <f>H39/G39</f>
        <v>109.73648272722674</v>
      </c>
      <c r="J39" s="61"/>
      <c r="K39" s="81"/>
      <c r="L39" s="61"/>
      <c r="M39" s="82"/>
      <c r="N39" s="61"/>
      <c r="O39" s="61" t="s">
        <v>13</v>
      </c>
      <c r="P39" s="61"/>
      <c r="Q39" s="61">
        <v>0.99</v>
      </c>
      <c r="R39" s="61"/>
      <c r="S39" s="61"/>
      <c r="T39" s="61">
        <v>107.33</v>
      </c>
      <c r="U39" s="75">
        <v>108.41414141414141</v>
      </c>
      <c r="V39" s="61"/>
      <c r="W39" s="61"/>
      <c r="X39" s="86">
        <v>1</v>
      </c>
      <c r="Y39" s="87">
        <f>X39*G39*1000</f>
        <v>9885.5</v>
      </c>
    </row>
  </sheetData>
  <sheetProtection/>
  <printOptions/>
  <pageMargins left="0.75" right="0.75" top="0.5" bottom="0.12" header="0.5" footer="0.36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Eneffect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Manchev</dc:creator>
  <cp:keywords/>
  <dc:description/>
  <cp:lastModifiedBy>Patrycja Hernik</cp:lastModifiedBy>
  <cp:lastPrinted>2008-08-03T06:56:19Z</cp:lastPrinted>
  <dcterms:created xsi:type="dcterms:W3CDTF">2008-07-21T07:04:52Z</dcterms:created>
  <dcterms:modified xsi:type="dcterms:W3CDTF">2009-12-21T11:06:51Z</dcterms:modified>
  <cp:category/>
  <cp:version/>
  <cp:contentType/>
  <cp:contentStatus/>
</cp:coreProperties>
</file>